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1.20\daie\Evidencias GM\BOLETIN\"/>
    </mc:Choice>
  </mc:AlternateContent>
  <bookViews>
    <workbookView xWindow="0" yWindow="0" windowWidth="19005" windowHeight="8355"/>
  </bookViews>
  <sheets>
    <sheet name="Boletin 43" sheetId="1" r:id="rId1"/>
  </sheets>
  <definedNames>
    <definedName name="_xlnm._FilterDatabase" localSheetId="0" hidden="1">'Boletin 43'!$A$7:$C$7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8" i="1" l="1"/>
  <c r="B159" i="1"/>
  <c r="B157" i="1"/>
  <c r="C51" i="1"/>
  <c r="C52" i="1"/>
  <c r="C53" i="1"/>
  <c r="C54" i="1"/>
  <c r="C55" i="1"/>
  <c r="B16" i="1" l="1"/>
  <c r="C10" i="1" s="1"/>
  <c r="C15" i="1" l="1"/>
  <c r="C12" i="1"/>
  <c r="C14" i="1"/>
  <c r="C11" i="1"/>
  <c r="C13" i="1"/>
  <c r="C16" i="1"/>
  <c r="C8" i="1"/>
  <c r="B61" i="1"/>
  <c r="C60" i="1" l="1"/>
  <c r="C61" i="1"/>
  <c r="C59" i="1"/>
  <c r="C9" i="1" l="1"/>
  <c r="B160" i="1" l="1"/>
  <c r="C167" i="1"/>
  <c r="B167" i="1"/>
  <c r="C172" i="1" l="1"/>
  <c r="B172" i="1"/>
  <c r="B114" i="1"/>
  <c r="B133" i="1" l="1"/>
  <c r="B55" i="1"/>
  <c r="C50" i="1" l="1"/>
  <c r="B71" i="1" l="1"/>
  <c r="B47" i="1"/>
  <c r="C46" i="1" s="1"/>
  <c r="B36" i="1"/>
  <c r="C32" i="1" s="1"/>
  <c r="C44" i="1" l="1"/>
  <c r="C47" i="1"/>
  <c r="C45" i="1"/>
  <c r="C33" i="1"/>
  <c r="C34" i="1"/>
  <c r="C31" i="1"/>
  <c r="C35" i="1"/>
</calcChain>
</file>

<file path=xl/sharedStrings.xml><?xml version="1.0" encoding="utf-8"?>
<sst xmlns="http://schemas.openxmlformats.org/spreadsheetml/2006/main" count="110" uniqueCount="68">
  <si>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</si>
  <si>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</si>
  <si>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</si>
  <si>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</si>
  <si>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</si>
  <si>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</si>
  <si>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</si>
  <si>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</si>
  <si>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</si>
  <si>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</si>
  <si>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</si>
  <si>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</si>
  <si>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</si>
  <si>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</si>
  <si>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</si>
  <si>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</si>
  <si>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</si>
  <si>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</si>
  <si>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</si>
  <si>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</si>
  <si>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</si>
  <si>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</si>
  <si>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</si>
  <si>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</si>
  <si>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</si>
  <si>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</si>
  <si>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</si>
  <si>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</si>
  <si>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</si>
  <si>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</si>
  <si>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</si>
  <si>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</si>
  <si>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</si>
  <si>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</si>
  <si>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</si>
  <si>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</si>
  <si>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</si>
  <si>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</si>
  <si>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</si>
  <si>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</si>
  <si>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</si>
  <si>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</si>
  <si>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</si>
  <si>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</si>
  <si>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</si>
  <si>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</si>
  <si>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</si>
  <si>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</si>
  <si>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Licitación Restringida</t>
  </si>
  <si>
    <t>Sorteo de Obras</t>
  </si>
  <si>
    <t>Monitoreo y Análisis de Datos</t>
  </si>
  <si>
    <t>Jurídico</t>
  </si>
  <si>
    <t>Comparación De Precios</t>
  </si>
  <si>
    <t>Compras Por Debajo Del Umbral</t>
  </si>
  <si>
    <t>Procesos De Excepción</t>
  </si>
  <si>
    <t>Empresa no acogida a la Ley 187-17</t>
  </si>
  <si>
    <t>Ministerio de Obras Públicas y Comunicaciones</t>
  </si>
  <si>
    <t>INSTITUTO NACIONAL DE BIENESTAR ESTUDIANTIL</t>
  </si>
  <si>
    <t>octubre - diciembre 2022</t>
  </si>
  <si>
    <t>#45</t>
  </si>
  <si>
    <t>Sorteo De Obras</t>
  </si>
  <si>
    <t>No Especificada</t>
  </si>
  <si>
    <t>PUERTO PLATA</t>
  </si>
  <si>
    <t>Empresas no clasificadas</t>
  </si>
  <si>
    <t>Ministerio de la Vivienda, Hábitat y Edificaciones</t>
  </si>
  <si>
    <t>Oficina para el Reordenamiento del Transporte</t>
  </si>
  <si>
    <t>Empresa Distribuidora de Electricidad del Sur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</si>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</sst>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octubre - diciembre 2022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43'!$A$8:$A$15</c:f>
              <c:strCache>
                <c:ptCount val="8"/>
                <c:pt idx="0">
                  <c:v>Compras Por Debajo Del Umbral</c:v>
                </c:pt>
                <c:pt idx="1">
                  <c:v>Licitación Pública Nacional</c:v>
                </c:pt>
                <c:pt idx="2">
                  <c:v>Procesos De Excepción</c:v>
                </c:pt>
                <c:pt idx="3">
                  <c:v>Comparación De Precios</c:v>
                </c:pt>
                <c:pt idx="4">
                  <c:v>Compras Menores</c:v>
                </c:pt>
                <c:pt idx="5">
                  <c:v>Sorteo De Obras</c:v>
                </c:pt>
                <c:pt idx="6">
                  <c:v>Subasta Inversa</c:v>
                </c:pt>
                <c:pt idx="7">
                  <c:v>Licitación Pública Internacional</c:v>
                </c:pt>
              </c:strCache>
            </c:strRef>
          </c:cat>
          <c:val>
            <c:numRef>
              <c:f>'Boletin 43'!$B$8:$B$15</c:f>
              <c:numCache>
                <c:formatCode>#,##0</c:formatCode>
                <c:ptCount val="8"/>
                <c:pt idx="0">
                  <c:v>421697.07510000002</c:v>
                </c:pt>
                <c:pt idx="1">
                  <c:v>54459</c:v>
                </c:pt>
                <c:pt idx="2">
                  <c:v>31112</c:v>
                </c:pt>
                <c:pt idx="3">
                  <c:v>7036</c:v>
                </c:pt>
                <c:pt idx="4">
                  <c:v>3827</c:v>
                </c:pt>
                <c:pt idx="5">
                  <c:v>1009</c:v>
                </c:pt>
                <c:pt idx="6">
                  <c:v>670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octubre - diciembre 2022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43'!$A$31:$A$35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No Especificada</c:v>
                </c:pt>
                <c:pt idx="4">
                  <c:v>PUERTO PLATA</c:v>
                </c:pt>
              </c:strCache>
            </c:strRef>
          </c:cat>
          <c:val>
            <c:numRef>
              <c:f>'Boletin 43'!$B$31:$B$35</c:f>
              <c:numCache>
                <c:formatCode>#,##0.00</c:formatCode>
                <c:ptCount val="5"/>
                <c:pt idx="0">
                  <c:v>45227241743.699585</c:v>
                </c:pt>
                <c:pt idx="1">
                  <c:v>20020544012.530766</c:v>
                </c:pt>
                <c:pt idx="2">
                  <c:v>6939723657.709013</c:v>
                </c:pt>
                <c:pt idx="3">
                  <c:v>5134753095.1736031</c:v>
                </c:pt>
                <c:pt idx="4">
                  <c:v>2454910588.8199997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2022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43'!$A$88:$A$96</c:f>
              <c:strCache>
                <c:ptCount val="9"/>
                <c:pt idx="0">
                  <c:v>Licitación Restringida</c:v>
                </c:pt>
                <c:pt idx="1">
                  <c:v>Licitación Pública Internacional</c:v>
                </c:pt>
                <c:pt idx="2">
                  <c:v>Sorteo de Obras</c:v>
                </c:pt>
                <c:pt idx="3">
                  <c:v>Subasta Inversa</c:v>
                </c:pt>
                <c:pt idx="4">
                  <c:v>Licitación Pública Nacional</c:v>
                </c:pt>
                <c:pt idx="5">
                  <c:v>Comparación de Precios</c:v>
                </c:pt>
                <c:pt idx="6">
                  <c:v>Procesos de Excepción</c:v>
                </c:pt>
                <c:pt idx="7">
                  <c:v>Compras Menores</c:v>
                </c:pt>
                <c:pt idx="8">
                  <c:v>Compras por Debajo del Umbral</c:v>
                </c:pt>
              </c:strCache>
            </c:strRef>
          </c:cat>
          <c:val>
            <c:numRef>
              <c:f>'Boletin 43'!$B$88:$B$96</c:f>
              <c:numCache>
                <c:formatCode>#,##0</c:formatCode>
                <c:ptCount val="9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225</c:v>
                </c:pt>
                <c:pt idx="5">
                  <c:v>976</c:v>
                </c:pt>
                <c:pt idx="6">
                  <c:v>1002</c:v>
                </c:pt>
                <c:pt idx="7">
                  <c:v>6496</c:v>
                </c:pt>
                <c:pt idx="8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diciembre 2022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43'!$A$129:$A$132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43'!$B$129:$B$132</c:f>
              <c:numCache>
                <c:formatCode>#,##0_ ;\-#,##0\ </c:formatCode>
                <c:ptCount val="4"/>
                <c:pt idx="0">
                  <c:v>49537</c:v>
                </c:pt>
                <c:pt idx="1">
                  <c:v>808</c:v>
                </c:pt>
                <c:pt idx="2">
                  <c:v>13888</c:v>
                </c:pt>
                <c:pt idx="3">
                  <c:v>44326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s-DO" sz="1600" b="1"/>
              <a:t>2022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43'!$A$157:$A$159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43'!$B$157:$B$159</c:f>
              <c:numCache>
                <c:formatCode>General</c:formatCode>
                <c:ptCount val="3"/>
                <c:pt idx="0">
                  <c:v>18</c:v>
                </c:pt>
                <c:pt idx="1">
                  <c:v>102</c:v>
                </c:pt>
                <c:pt idx="2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octubre - diciembre 2022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43'!$A$197:$A$205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Jurídico</c:v>
                </c:pt>
                <c:pt idx="8">
                  <c:v>Financiero</c:v>
                </c:pt>
              </c:strCache>
            </c:strRef>
          </c:cat>
          <c:val>
            <c:numRef>
              <c:f>'Boletin 43'!$B$197:$B$205</c:f>
              <c:numCache>
                <c:formatCode>General</c:formatCode>
                <c:ptCount val="9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43'!$B$110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43'!$A$111:$A$113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43'!$B$111:$B$113</c:f>
              <c:numCache>
                <c:formatCode>#,##0</c:formatCode>
                <c:ptCount val="3"/>
                <c:pt idx="0">
                  <c:v>27507</c:v>
                </c:pt>
                <c:pt idx="1">
                  <c:v>75104</c:v>
                </c:pt>
                <c:pt idx="2">
                  <c:v>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octubre - diciembre 2022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43'!$A$66:$A$70</c:f>
              <c:strCache>
                <c:ptCount val="5"/>
                <c:pt idx="0">
                  <c:v>INSTITUTO NACIONAL DE BIENESTAR ESTUDIANTIL</c:v>
                </c:pt>
                <c:pt idx="1">
                  <c:v>Ministerio de Obras Públicas y Comunicaciones</c:v>
                </c:pt>
                <c:pt idx="2">
                  <c:v>Ministerio de la Vivienda, Hábitat y Edificaciones</c:v>
                </c:pt>
                <c:pt idx="3">
                  <c:v>Oficina para el Reordenamiento del Transporte</c:v>
                </c:pt>
                <c:pt idx="4">
                  <c:v>Empresa Distribuidora de Electricidad del Sur</c:v>
                </c:pt>
              </c:strCache>
            </c:strRef>
          </c:cat>
          <c:val>
            <c:numRef>
              <c:f>'Boletin 43'!$B$66:$B$70</c:f>
              <c:numCache>
                <c:formatCode>#,##0.00</c:formatCode>
                <c:ptCount val="5"/>
                <c:pt idx="0">
                  <c:v>23939159163.939976</c:v>
                </c:pt>
                <c:pt idx="1">
                  <c:v>12327234345.310001</c:v>
                </c:pt>
                <c:pt idx="2">
                  <c:v>5640398179.2099972</c:v>
                </c:pt>
                <c:pt idx="3">
                  <c:v>5447784805.9667282</c:v>
                </c:pt>
                <c:pt idx="4">
                  <c:v>5055071336.5599985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</a:t>
            </a:r>
            <a:r>
              <a:rPr lang="en-US" sz="1600" b="1" i="0" u="none" strike="noStrike" baseline="0">
                <a:effectLst/>
              </a:rPr>
              <a:t>octubre - diciembre</a:t>
            </a:r>
            <a:r>
              <a:rPr lang="es-DO" sz="1600" b="1" i="0" baseline="0">
                <a:effectLst/>
              </a:rPr>
              <a:t> 2022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43'!$B$171:$C$171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43'!$B$172:$C$172</c:f>
              <c:numCache>
                <c:formatCode>0%</c:formatCode>
                <c:ptCount val="2"/>
                <c:pt idx="0">
                  <c:v>0.31703703703703706</c:v>
                </c:pt>
                <c:pt idx="1">
                  <c:v>0.68296296296296299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43'!$B$171:$C$171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43'!$C$167</c:f>
              <c:numCache>
                <c:formatCode>General</c:formatCode>
                <c:ptCount val="1"/>
                <c:pt idx="0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de </a:t>
            </a:r>
            <a:r>
              <a:rPr lang="en-US" sz="1400" b="1" i="0" u="none" strike="noStrike" baseline="0">
                <a:effectLst/>
              </a:rPr>
              <a:t>octubre - diciembre</a:t>
            </a:r>
            <a:r>
              <a:rPr lang="es-DO" b="1" baseline="0"/>
              <a:t> </a:t>
            </a:r>
            <a:r>
              <a:rPr lang="es-DO" b="1"/>
              <a:t>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43'!$A$228:$A$229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43'!$B$228:$B$229</c:f>
              <c:numCache>
                <c:formatCode>General</c:formatCode>
                <c:ptCount val="2"/>
                <c:pt idx="0">
                  <c:v>21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26</xdr:row>
      <xdr:rowOff>172810</xdr:rowOff>
    </xdr:from>
    <xdr:to>
      <xdr:col>11</xdr:col>
      <xdr:colOff>27213</xdr:colOff>
      <xdr:row>48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1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42</v>
      </c>
      <c r="B3" s="50" t="s">
        <v>59</v>
      </c>
    </row>
    <row r="4" spans="1:3" ht="24" thickBot="1" x14ac:dyDescent="0.3">
      <c r="A4" s="51" t="s">
        <v>38</v>
      </c>
      <c r="B4" s="52" t="s">
        <v>58</v>
      </c>
    </row>
    <row r="7" spans="1:3" x14ac:dyDescent="0.25">
      <c r="A7" s="20" t="s">
        <v>2</v>
      </c>
      <c r="B7" s="20" t="s">
        <v>3</v>
      </c>
      <c r="C7" s="20" t="s">
        <v>37</v>
      </c>
    </row>
    <row r="8" spans="1:3" x14ac:dyDescent="0.25">
      <c r="A8" s="25" t="s">
        <v>53</v>
      </c>
      <c r="B8" s="22">
        <v>421697.07510000002</v>
      </c>
      <c r="C8" s="23">
        <f>+B8/$B$16</f>
        <v>0.81111021941797101</v>
      </c>
    </row>
    <row r="9" spans="1:3" x14ac:dyDescent="0.25">
      <c r="A9" s="25" t="s">
        <v>14</v>
      </c>
      <c r="B9" s="22">
        <v>54459</v>
      </c>
      <c r="C9" s="23">
        <f>+B9/$B$16</f>
        <v>0.10474877358067614</v>
      </c>
    </row>
    <row r="10" spans="1:3" x14ac:dyDescent="0.25">
      <c r="A10" s="25" t="s">
        <v>54</v>
      </c>
      <c r="B10" s="22">
        <v>31112</v>
      </c>
      <c r="C10" s="23">
        <f>+B10/$B$16</f>
        <v>5.9842153613580785E-2</v>
      </c>
    </row>
    <row r="11" spans="1:3" x14ac:dyDescent="0.25">
      <c r="A11" s="25" t="s">
        <v>52</v>
      </c>
      <c r="B11" s="22">
        <v>7036</v>
      </c>
      <c r="C11" s="23">
        <f>+B11/$B$16</f>
        <v>1.3533343816699486E-2</v>
      </c>
    </row>
    <row r="12" spans="1:3" x14ac:dyDescent="0.25">
      <c r="A12" s="25" t="s">
        <v>0</v>
      </c>
      <c r="B12" s="22">
        <v>3827</v>
      </c>
      <c r="C12" s="23">
        <f>+B12/$B$16</f>
        <v>7.3610157456664195E-3</v>
      </c>
    </row>
    <row r="13" spans="1:3" x14ac:dyDescent="0.25">
      <c r="A13" s="25" t="s">
        <v>60</v>
      </c>
      <c r="B13" s="22">
        <v>1009</v>
      </c>
      <c r="C13" s="23">
        <f>+B13/$B$16</f>
        <v>1.9407538247654605E-3</v>
      </c>
    </row>
    <row r="14" spans="1:3" x14ac:dyDescent="0.25">
      <c r="A14" s="25" t="s">
        <v>43</v>
      </c>
      <c r="B14" s="22">
        <v>670</v>
      </c>
      <c r="C14" s="23">
        <f>+B14/$B$16</f>
        <v>1.288706702272407E-3</v>
      </c>
    </row>
    <row r="15" spans="1:3" x14ac:dyDescent="0.25">
      <c r="A15" s="25" t="s">
        <v>13</v>
      </c>
      <c r="B15" s="22">
        <v>91</v>
      </c>
      <c r="C15" s="23">
        <f>+B15/$B$16</f>
        <v>1.7503329836834184E-4</v>
      </c>
    </row>
    <row r="16" spans="1:3" x14ac:dyDescent="0.25">
      <c r="A16" s="24" t="s">
        <v>1</v>
      </c>
      <c r="B16" s="58">
        <f>SUM(B8:B15)</f>
        <v>519901.07510000002</v>
      </c>
      <c r="C16" s="60">
        <f>+B16/$B$16</f>
        <v>1</v>
      </c>
    </row>
    <row r="17" spans="1:4" x14ac:dyDescent="0.25">
      <c r="D17" s="5"/>
    </row>
    <row r="18" spans="1:4" x14ac:dyDescent="0.25">
      <c r="D18" s="5"/>
    </row>
    <row r="19" spans="1:4" x14ac:dyDescent="0.25">
      <c r="D19" s="5"/>
    </row>
    <row r="20" spans="1:4" x14ac:dyDescent="0.25"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B24" s="57"/>
      <c r="C24" s="18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</row>
    <row r="27" spans="1:4" x14ac:dyDescent="0.25">
      <c r="A27" s="1"/>
      <c r="C27" s="19"/>
    </row>
    <row r="28" spans="1:4" x14ac:dyDescent="0.25">
      <c r="C28" s="17"/>
    </row>
    <row r="29" spans="1:4" x14ac:dyDescent="0.25">
      <c r="C29" s="17"/>
    </row>
    <row r="30" spans="1:4" x14ac:dyDescent="0.25">
      <c r="A30" s="10" t="s">
        <v>45</v>
      </c>
      <c r="B30" s="10" t="s">
        <v>35</v>
      </c>
      <c r="C30" s="10" t="s">
        <v>37</v>
      </c>
    </row>
    <row r="31" spans="1:4" x14ac:dyDescent="0.25">
      <c r="A31" s="25" t="s">
        <v>4</v>
      </c>
      <c r="B31" s="26">
        <v>45227241743.699585</v>
      </c>
      <c r="C31" s="27">
        <f>+B31/$B$36</f>
        <v>0.56691958347758797</v>
      </c>
    </row>
    <row r="32" spans="1:4" x14ac:dyDescent="0.25">
      <c r="A32" s="25" t="s">
        <v>5</v>
      </c>
      <c r="B32" s="26">
        <v>20020544012.530766</v>
      </c>
      <c r="C32" s="27">
        <f>+B32/$B$36</f>
        <v>0.25095579644009097</v>
      </c>
    </row>
    <row r="33" spans="1:3" x14ac:dyDescent="0.25">
      <c r="A33" s="25" t="s">
        <v>6</v>
      </c>
      <c r="B33" s="26">
        <v>6939723657.709013</v>
      </c>
      <c r="C33" s="27">
        <f>+B33/$B$36</f>
        <v>8.6988838889915779E-2</v>
      </c>
    </row>
    <row r="34" spans="1:3" x14ac:dyDescent="0.25">
      <c r="A34" s="25" t="s">
        <v>61</v>
      </c>
      <c r="B34" s="26">
        <v>5134753095.1736031</v>
      </c>
      <c r="C34" s="27">
        <f>+B34/$B$36</f>
        <v>6.4363688205274924E-2</v>
      </c>
    </row>
    <row r="35" spans="1:3" x14ac:dyDescent="0.25">
      <c r="A35" s="25" t="s">
        <v>62</v>
      </c>
      <c r="B35" s="26">
        <v>2454910588.8199997</v>
      </c>
      <c r="C35" s="27">
        <f>+B35/$B$36</f>
        <v>3.0772092987130514E-2</v>
      </c>
    </row>
    <row r="36" spans="1:3" x14ac:dyDescent="0.25">
      <c r="A36" s="10" t="s">
        <v>1</v>
      </c>
      <c r="B36" s="28">
        <f>SUM(B31:B35)</f>
        <v>79777173097.932953</v>
      </c>
      <c r="C36" s="27">
        <v>1</v>
      </c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C42" s="17"/>
    </row>
    <row r="43" spans="1:3" x14ac:dyDescent="0.25">
      <c r="A43" s="10" t="s">
        <v>10</v>
      </c>
      <c r="B43" s="10" t="s">
        <v>35</v>
      </c>
      <c r="C43" s="10" t="s">
        <v>37</v>
      </c>
    </row>
    <row r="44" spans="1:3" x14ac:dyDescent="0.25">
      <c r="A44" s="25" t="s">
        <v>7</v>
      </c>
      <c r="B44" s="29">
        <v>28419133783.365162</v>
      </c>
      <c r="C44" s="23">
        <f>+B44/$B$47</f>
        <v>0.28678624003186654</v>
      </c>
    </row>
    <row r="45" spans="1:3" x14ac:dyDescent="0.25">
      <c r="A45" s="25" t="s">
        <v>8</v>
      </c>
      <c r="B45" s="29">
        <v>70675553770.447067</v>
      </c>
      <c r="C45" s="23">
        <f>+B45/$B$47</f>
        <v>0.71320880089106142</v>
      </c>
    </row>
    <row r="46" spans="1:3" x14ac:dyDescent="0.25">
      <c r="A46" s="25" t="s">
        <v>9</v>
      </c>
      <c r="B46" s="29">
        <v>491420.63</v>
      </c>
      <c r="C46" s="23">
        <f>+B46/$B$47</f>
        <v>4.9590770720212634E-6</v>
      </c>
    </row>
    <row r="47" spans="1:3" x14ac:dyDescent="0.25">
      <c r="A47" s="10" t="s">
        <v>1</v>
      </c>
      <c r="B47" s="11">
        <f>SUM(B44:B46)</f>
        <v>99095178974.44223</v>
      </c>
      <c r="C47" s="23">
        <f>+B47/$B$47</f>
        <v>1</v>
      </c>
    </row>
    <row r="48" spans="1:3" x14ac:dyDescent="0.25">
      <c r="A48" s="16"/>
      <c r="B48" s="30"/>
      <c r="C48" s="19"/>
    </row>
    <row r="49" spans="1:3" x14ac:dyDescent="0.25">
      <c r="A49" s="20" t="s">
        <v>11</v>
      </c>
      <c r="B49" s="10" t="s">
        <v>35</v>
      </c>
      <c r="C49" s="10" t="s">
        <v>37</v>
      </c>
    </row>
    <row r="50" spans="1:3" x14ac:dyDescent="0.25">
      <c r="A50" s="25" t="s">
        <v>55</v>
      </c>
      <c r="B50" s="29">
        <v>38794765875.203606</v>
      </c>
      <c r="C50" s="23">
        <f>+B50/$B$55</f>
        <v>0.39148994206074456</v>
      </c>
    </row>
    <row r="51" spans="1:3" x14ac:dyDescent="0.25">
      <c r="A51" s="25" t="s">
        <v>63</v>
      </c>
      <c r="B51" s="29">
        <v>59000</v>
      </c>
      <c r="C51" s="23">
        <f t="shared" ref="C51:C55" si="0">+B51/$B$55</f>
        <v>5.9538718846470425E-7</v>
      </c>
    </row>
    <row r="52" spans="1:3" x14ac:dyDescent="0.25">
      <c r="A52" s="25" t="s">
        <v>16</v>
      </c>
      <c r="B52" s="29">
        <v>8768002341.2353916</v>
      </c>
      <c r="C52" s="23">
        <f t="shared" si="0"/>
        <v>8.8480614616950587E-2</v>
      </c>
    </row>
    <row r="53" spans="1:3" x14ac:dyDescent="0.25">
      <c r="A53" s="25" t="s">
        <v>36</v>
      </c>
      <c r="B53" s="29">
        <v>49827649835.523514</v>
      </c>
      <c r="C53" s="23">
        <f t="shared" si="0"/>
        <v>0.50282617531145979</v>
      </c>
    </row>
    <row r="54" spans="1:3" x14ac:dyDescent="0.25">
      <c r="A54" s="25" t="s">
        <v>17</v>
      </c>
      <c r="B54" s="29">
        <v>1704701922.4799991</v>
      </c>
      <c r="C54" s="23">
        <f t="shared" si="0"/>
        <v>1.720267262365666E-2</v>
      </c>
    </row>
    <row r="55" spans="1:3" x14ac:dyDescent="0.25">
      <c r="A55" s="10" t="s">
        <v>1</v>
      </c>
      <c r="B55" s="11">
        <f>SUM(B50:B54)</f>
        <v>99095178974.442505</v>
      </c>
      <c r="C55" s="23">
        <f t="shared" si="0"/>
        <v>1</v>
      </c>
    </row>
    <row r="56" spans="1:3" x14ac:dyDescent="0.25">
      <c r="A56" s="16"/>
      <c r="B56" s="16"/>
      <c r="C56" s="16"/>
    </row>
    <row r="57" spans="1:3" x14ac:dyDescent="0.25">
      <c r="A57" s="16"/>
      <c r="B57" s="16"/>
      <c r="C57" s="16"/>
    </row>
    <row r="58" spans="1:3" x14ac:dyDescent="0.25">
      <c r="A58" s="10" t="s">
        <v>46</v>
      </c>
      <c r="B58" s="10" t="s">
        <v>35</v>
      </c>
      <c r="C58" s="10" t="s">
        <v>37</v>
      </c>
    </row>
    <row r="59" spans="1:3" x14ac:dyDescent="0.25">
      <c r="A59" s="25" t="s">
        <v>7</v>
      </c>
      <c r="B59" s="29">
        <v>16585373313.520849</v>
      </c>
      <c r="C59" s="23">
        <f>+B59/$B$61</f>
        <v>0.33285481792273608</v>
      </c>
    </row>
    <row r="60" spans="1:3" x14ac:dyDescent="0.25">
      <c r="A60" s="25" t="s">
        <v>8</v>
      </c>
      <c r="B60" s="29">
        <v>33242276522.002125</v>
      </c>
      <c r="C60" s="23">
        <f t="shared" ref="C60:C61" si="1">+B60/$B$61</f>
        <v>0.66714518207726392</v>
      </c>
    </row>
    <row r="61" spans="1:3" x14ac:dyDescent="0.25">
      <c r="A61" s="10" t="s">
        <v>1</v>
      </c>
      <c r="B61" s="11">
        <f>SUM(B59:B60)</f>
        <v>49827649835.522972</v>
      </c>
      <c r="C61" s="23">
        <f t="shared" si="1"/>
        <v>1</v>
      </c>
    </row>
    <row r="65" spans="1:5" x14ac:dyDescent="0.25">
      <c r="A65" s="10" t="s">
        <v>28</v>
      </c>
      <c r="B65" s="10" t="s">
        <v>35</v>
      </c>
    </row>
    <row r="66" spans="1:5" x14ac:dyDescent="0.25">
      <c r="A66" s="25" t="s">
        <v>57</v>
      </c>
      <c r="B66" s="26">
        <v>23939159163.939976</v>
      </c>
    </row>
    <row r="67" spans="1:5" x14ac:dyDescent="0.25">
      <c r="A67" s="25" t="s">
        <v>56</v>
      </c>
      <c r="B67" s="26">
        <v>12327234345.310001</v>
      </c>
    </row>
    <row r="68" spans="1:5" x14ac:dyDescent="0.25">
      <c r="A68" s="25" t="s">
        <v>64</v>
      </c>
      <c r="B68" s="26">
        <v>5640398179.2099972</v>
      </c>
    </row>
    <row r="69" spans="1:5" x14ac:dyDescent="0.25">
      <c r="A69" s="25" t="s">
        <v>65</v>
      </c>
      <c r="B69" s="26">
        <v>5447784805.9667282</v>
      </c>
    </row>
    <row r="70" spans="1:5" x14ac:dyDescent="0.25">
      <c r="A70" s="25" t="s">
        <v>66</v>
      </c>
      <c r="B70" s="26">
        <v>5055071336.5599985</v>
      </c>
    </row>
    <row r="71" spans="1:5" x14ac:dyDescent="0.25">
      <c r="A71" s="10" t="s">
        <v>1</v>
      </c>
      <c r="B71" s="11">
        <f>SUM(B66:B70)</f>
        <v>52409647830.986702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D80" s="4"/>
      <c r="E80" s="4"/>
    </row>
    <row r="81" spans="1:5" x14ac:dyDescent="0.25">
      <c r="D81" s="4"/>
      <c r="E81" s="4"/>
    </row>
    <row r="82" spans="1:5" x14ac:dyDescent="0.25">
      <c r="C82" s="4"/>
      <c r="D82" s="8"/>
      <c r="E82" s="4"/>
    </row>
    <row r="83" spans="1:5" x14ac:dyDescent="0.25">
      <c r="C83" s="4"/>
      <c r="D83" s="8"/>
      <c r="E83" s="4"/>
    </row>
    <row r="84" spans="1:5" x14ac:dyDescent="0.25">
      <c r="C84" s="7"/>
      <c r="D84" s="8"/>
      <c r="E84" s="4"/>
    </row>
    <row r="85" spans="1:5" x14ac:dyDescent="0.25">
      <c r="C85" s="8"/>
      <c r="D85" s="8"/>
      <c r="E85" s="4"/>
    </row>
    <row r="86" spans="1:5" x14ac:dyDescent="0.25">
      <c r="A86" s="8"/>
      <c r="B86" s="8"/>
      <c r="C86" s="8"/>
      <c r="D86" s="8"/>
      <c r="E86" s="4"/>
    </row>
    <row r="87" spans="1:5" x14ac:dyDescent="0.25">
      <c r="A87" s="10" t="s">
        <v>39</v>
      </c>
      <c r="B87" s="10" t="s">
        <v>31</v>
      </c>
      <c r="C87" s="8"/>
      <c r="D87" s="8"/>
      <c r="E87" s="4"/>
    </row>
    <row r="88" spans="1:5" x14ac:dyDescent="0.25">
      <c r="A88" s="25" t="s">
        <v>48</v>
      </c>
      <c r="B88" s="31">
        <v>3</v>
      </c>
      <c r="C88" s="8"/>
      <c r="D88" s="8"/>
      <c r="E88" s="4"/>
    </row>
    <row r="89" spans="1:5" x14ac:dyDescent="0.25">
      <c r="A89" s="25" t="s">
        <v>13</v>
      </c>
      <c r="B89" s="31">
        <v>6</v>
      </c>
      <c r="C89" s="8"/>
      <c r="D89" s="8"/>
      <c r="E89" s="4"/>
    </row>
    <row r="90" spans="1:5" x14ac:dyDescent="0.25">
      <c r="A90" s="25" t="s">
        <v>49</v>
      </c>
      <c r="B90" s="31">
        <v>10</v>
      </c>
      <c r="C90" s="8"/>
      <c r="D90" s="8"/>
      <c r="E90" s="4"/>
    </row>
    <row r="91" spans="1:5" x14ac:dyDescent="0.25">
      <c r="A91" s="25" t="s">
        <v>43</v>
      </c>
      <c r="B91" s="31">
        <v>19</v>
      </c>
      <c r="C91" s="8"/>
      <c r="D91" s="8"/>
      <c r="E91" s="4"/>
    </row>
    <row r="92" spans="1:5" x14ac:dyDescent="0.25">
      <c r="A92" s="25" t="s">
        <v>14</v>
      </c>
      <c r="B92" s="31">
        <v>225</v>
      </c>
      <c r="C92" s="8"/>
      <c r="D92" s="8"/>
      <c r="E92" s="4"/>
    </row>
    <row r="93" spans="1:5" x14ac:dyDescent="0.25">
      <c r="A93" s="25" t="s">
        <v>12</v>
      </c>
      <c r="B93" s="31">
        <v>976</v>
      </c>
      <c r="C93" s="8"/>
      <c r="D93" s="8"/>
      <c r="E93" s="4"/>
    </row>
    <row r="94" spans="1:5" x14ac:dyDescent="0.25">
      <c r="A94" s="25" t="s">
        <v>15</v>
      </c>
      <c r="B94" s="31">
        <v>1002</v>
      </c>
      <c r="C94" s="8"/>
      <c r="D94" s="8"/>
      <c r="E94" s="4"/>
    </row>
    <row r="95" spans="1:5" x14ac:dyDescent="0.25">
      <c r="A95" s="25" t="s">
        <v>0</v>
      </c>
      <c r="B95" s="31">
        <v>6496</v>
      </c>
      <c r="C95" s="8"/>
      <c r="D95" s="8"/>
      <c r="E95" s="4"/>
    </row>
    <row r="96" spans="1:5" x14ac:dyDescent="0.25">
      <c r="A96" s="25" t="s">
        <v>22</v>
      </c>
      <c r="B96" s="31">
        <v>11374</v>
      </c>
      <c r="C96" s="8"/>
      <c r="D96" s="8"/>
      <c r="E96" s="4"/>
    </row>
    <row r="97" spans="1:5" x14ac:dyDescent="0.25">
      <c r="A97" s="25"/>
      <c r="B97" s="31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99" spans="1:5" x14ac:dyDescent="0.25">
      <c r="A99" s="8"/>
      <c r="B99" s="8"/>
      <c r="C99" s="8"/>
    </row>
    <row r="100" spans="1:5" x14ac:dyDescent="0.25">
      <c r="A100" s="8"/>
      <c r="B100" s="8"/>
      <c r="C100" s="8"/>
    </row>
    <row r="110" spans="1:5" x14ac:dyDescent="0.25">
      <c r="A110" s="32" t="s">
        <v>40</v>
      </c>
      <c r="B110" s="32" t="s">
        <v>20</v>
      </c>
    </row>
    <row r="111" spans="1:5" x14ac:dyDescent="0.25">
      <c r="A111" s="33" t="s">
        <v>7</v>
      </c>
      <c r="B111" s="34">
        <v>27507</v>
      </c>
    </row>
    <row r="112" spans="1:5" x14ac:dyDescent="0.25">
      <c r="A112" s="33" t="s">
        <v>8</v>
      </c>
      <c r="B112" s="34">
        <v>75104</v>
      </c>
    </row>
    <row r="113" spans="1:9" x14ac:dyDescent="0.25">
      <c r="A113" s="33" t="s">
        <v>9</v>
      </c>
      <c r="B113" s="34">
        <v>5948</v>
      </c>
    </row>
    <row r="114" spans="1:9" x14ac:dyDescent="0.25">
      <c r="A114" s="32" t="s">
        <v>1</v>
      </c>
      <c r="B114" s="35">
        <f>SUM(B111:B113)</f>
        <v>108559</v>
      </c>
    </row>
    <row r="125" spans="1:9" x14ac:dyDescent="0.25">
      <c r="E125" s="1"/>
      <c r="F125" s="2"/>
    </row>
    <row r="126" spans="1:9" x14ac:dyDescent="0.25">
      <c r="E126" s="1"/>
      <c r="F126" s="2"/>
    </row>
    <row r="127" spans="1:9" x14ac:dyDescent="0.25">
      <c r="H127" s="3"/>
      <c r="I127" s="3"/>
    </row>
    <row r="128" spans="1:9" x14ac:dyDescent="0.25">
      <c r="A128" s="20" t="s">
        <v>41</v>
      </c>
      <c r="B128" s="20" t="s">
        <v>31</v>
      </c>
      <c r="F128" s="2"/>
      <c r="H128" s="3"/>
      <c r="I128" s="3"/>
    </row>
    <row r="129" spans="1:9" x14ac:dyDescent="0.25">
      <c r="A129" s="21" t="s">
        <v>55</v>
      </c>
      <c r="B129" s="36">
        <v>49537</v>
      </c>
      <c r="F129" s="2"/>
      <c r="H129" s="3"/>
      <c r="I129" s="3"/>
    </row>
    <row r="130" spans="1:9" x14ac:dyDescent="0.25">
      <c r="A130" s="21" t="s">
        <v>16</v>
      </c>
      <c r="B130" s="36">
        <v>808</v>
      </c>
      <c r="F130" s="2"/>
      <c r="H130" s="3"/>
      <c r="I130" s="3"/>
    </row>
    <row r="131" spans="1:9" x14ac:dyDescent="0.25">
      <c r="A131" s="21" t="s">
        <v>36</v>
      </c>
      <c r="B131" s="36">
        <v>13888</v>
      </c>
      <c r="F131" s="2"/>
      <c r="H131" s="3"/>
      <c r="I131" s="3"/>
    </row>
    <row r="132" spans="1:9" x14ac:dyDescent="0.25">
      <c r="A132" s="21" t="s">
        <v>17</v>
      </c>
      <c r="B132" s="36">
        <v>44326</v>
      </c>
      <c r="E132" s="1"/>
      <c r="F132" s="2"/>
      <c r="H132" s="3"/>
      <c r="I132" s="3"/>
    </row>
    <row r="133" spans="1:9" x14ac:dyDescent="0.25">
      <c r="A133" s="20" t="s">
        <v>20</v>
      </c>
      <c r="B133" s="59">
        <f>SUM(B129:B132)</f>
        <v>108559</v>
      </c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x14ac:dyDescent="0.25">
      <c r="E153" s="1"/>
    </row>
    <row r="154" spans="1:7" x14ac:dyDescent="0.25">
      <c r="D154" s="6"/>
    </row>
    <row r="155" spans="1:7" ht="15.75" thickBot="1" x14ac:dyDescent="0.3">
      <c r="D155" s="6"/>
    </row>
    <row r="156" spans="1:7" ht="21.75" thickBot="1" x14ac:dyDescent="0.3">
      <c r="A156" s="37" t="s">
        <v>33</v>
      </c>
      <c r="B156" s="38" t="s">
        <v>34</v>
      </c>
      <c r="D156" s="6"/>
    </row>
    <row r="157" spans="1:7" ht="16.5" thickBot="1" x14ac:dyDescent="0.3">
      <c r="A157" s="39" t="s">
        <v>25</v>
      </c>
      <c r="B157" s="40">
        <f>+B164+C164</f>
        <v>18</v>
      </c>
    </row>
    <row r="158" spans="1:7" ht="16.5" thickBot="1" x14ac:dyDescent="0.3">
      <c r="A158" s="39" t="s">
        <v>24</v>
      </c>
      <c r="B158" s="40">
        <f t="shared" ref="B158:B159" si="2">+B165+C165</f>
        <v>102</v>
      </c>
    </row>
    <row r="159" spans="1:7" ht="16.5" thickBot="1" x14ac:dyDescent="0.3">
      <c r="A159" s="39" t="s">
        <v>23</v>
      </c>
      <c r="B159" s="40">
        <f t="shared" si="2"/>
        <v>555</v>
      </c>
      <c r="D159" s="6"/>
    </row>
    <row r="160" spans="1:7" ht="16.5" thickBot="1" x14ac:dyDescent="0.3">
      <c r="A160" s="41" t="s">
        <v>26</v>
      </c>
      <c r="B160" s="42">
        <f>SUM(B157:B159)</f>
        <v>675</v>
      </c>
      <c r="D160" s="6"/>
    </row>
    <row r="161" spans="1:21" x14ac:dyDescent="0.25">
      <c r="D161" s="6"/>
    </row>
    <row r="162" spans="1:21" ht="15.75" thickBot="1" x14ac:dyDescent="0.3">
      <c r="A162" s="43"/>
      <c r="B162" s="43"/>
      <c r="C162" s="43"/>
      <c r="D162" s="6"/>
    </row>
    <row r="163" spans="1:21" ht="21.75" thickBot="1" x14ac:dyDescent="0.3">
      <c r="A163" s="37" t="s">
        <v>33</v>
      </c>
      <c r="B163" s="38" t="s">
        <v>8</v>
      </c>
      <c r="C163" s="38" t="s">
        <v>7</v>
      </c>
      <c r="D163" s="6"/>
    </row>
    <row r="164" spans="1:21" ht="16.5" thickBot="1" x14ac:dyDescent="0.3">
      <c r="A164" s="39" t="s">
        <v>25</v>
      </c>
      <c r="B164" s="40">
        <v>5</v>
      </c>
      <c r="C164" s="40">
        <v>13</v>
      </c>
      <c r="D164" s="6"/>
    </row>
    <row r="165" spans="1:21" ht="16.5" thickBot="1" x14ac:dyDescent="0.3">
      <c r="A165" s="39" t="s">
        <v>24</v>
      </c>
      <c r="B165" s="40">
        <v>40</v>
      </c>
      <c r="C165" s="40">
        <v>62</v>
      </c>
    </row>
    <row r="166" spans="1:21" ht="16.5" thickBot="1" x14ac:dyDescent="0.3">
      <c r="A166" s="39" t="s">
        <v>23</v>
      </c>
      <c r="B166" s="40">
        <v>169</v>
      </c>
      <c r="C166" s="40">
        <v>386</v>
      </c>
      <c r="Q166" s="9"/>
      <c r="R166" s="9"/>
      <c r="S166" s="9"/>
      <c r="T166" s="9"/>
      <c r="U166" s="9"/>
    </row>
    <row r="167" spans="1:21" ht="16.5" thickBot="1" x14ac:dyDescent="0.3">
      <c r="A167" s="41" t="s">
        <v>26</v>
      </c>
      <c r="B167" s="42">
        <f>SUM(B164:B166)</f>
        <v>214</v>
      </c>
      <c r="C167" s="42">
        <f>SUM(C164:C166)</f>
        <v>461</v>
      </c>
    </row>
    <row r="169" spans="1:21" x14ac:dyDescent="0.25">
      <c r="A169" s="43"/>
      <c r="B169" s="43"/>
      <c r="C169" s="43"/>
    </row>
    <row r="170" spans="1:21" ht="15.75" thickBot="1" x14ac:dyDescent="0.3">
      <c r="A170" s="43"/>
      <c r="B170" s="43"/>
      <c r="C170" s="43"/>
    </row>
    <row r="171" spans="1:21" ht="15.75" thickBot="1" x14ac:dyDescent="0.3">
      <c r="A171" s="43"/>
      <c r="B171" s="44" t="s">
        <v>8</v>
      </c>
      <c r="C171" s="38" t="s">
        <v>7</v>
      </c>
    </row>
    <row r="172" spans="1:21" ht="16.5" thickBot="1" x14ac:dyDescent="0.3">
      <c r="A172" s="43"/>
      <c r="B172" s="45">
        <f>B167/B160</f>
        <v>0.31703703703703706</v>
      </c>
      <c r="C172" s="46">
        <f>C167/B160</f>
        <v>0.68296296296296299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6" spans="1:2" ht="30" x14ac:dyDescent="0.25">
      <c r="A196" s="47" t="s">
        <v>30</v>
      </c>
      <c r="B196" s="48" t="s">
        <v>31</v>
      </c>
    </row>
    <row r="197" spans="1:2" ht="17.25" thickBot="1" x14ac:dyDescent="0.3">
      <c r="A197" s="55" t="s">
        <v>18</v>
      </c>
      <c r="B197" s="56">
        <v>8</v>
      </c>
    </row>
    <row r="198" spans="1:2" ht="17.25" thickBot="1" x14ac:dyDescent="0.3">
      <c r="A198" s="55" t="s">
        <v>21</v>
      </c>
      <c r="B198" s="56">
        <v>3</v>
      </c>
    </row>
    <row r="199" spans="1:2" ht="17.25" thickBot="1" x14ac:dyDescent="0.3">
      <c r="A199" s="55" t="s">
        <v>32</v>
      </c>
      <c r="B199" s="56">
        <v>3</v>
      </c>
    </row>
    <row r="200" spans="1:2" ht="17.25" thickBot="1" x14ac:dyDescent="0.3">
      <c r="A200" s="55" t="s">
        <v>27</v>
      </c>
      <c r="B200" s="56">
        <v>1</v>
      </c>
    </row>
    <row r="201" spans="1:2" ht="17.25" thickBot="1" x14ac:dyDescent="0.3">
      <c r="A201" s="55" t="s">
        <v>19</v>
      </c>
      <c r="B201" s="56">
        <v>4</v>
      </c>
    </row>
    <row r="202" spans="1:2" ht="17.25" thickBot="1" x14ac:dyDescent="0.3">
      <c r="A202" s="55" t="s">
        <v>50</v>
      </c>
      <c r="B202" s="56">
        <v>7</v>
      </c>
    </row>
    <row r="203" spans="1:2" ht="17.25" thickBot="1" x14ac:dyDescent="0.3">
      <c r="A203" s="55" t="s">
        <v>29</v>
      </c>
      <c r="B203" s="56">
        <v>21</v>
      </c>
    </row>
    <row r="204" spans="1:2" ht="17.25" thickBot="1" x14ac:dyDescent="0.3">
      <c r="A204" s="55" t="s">
        <v>51</v>
      </c>
      <c r="B204" s="56">
        <v>2</v>
      </c>
    </row>
    <row r="205" spans="1:2" ht="17.25" thickBot="1" x14ac:dyDescent="0.3">
      <c r="A205" s="55" t="s">
        <v>67</v>
      </c>
      <c r="B205" s="56">
        <v>1</v>
      </c>
    </row>
    <row r="218" spans="1:6" x14ac:dyDescent="0.25">
      <c r="D218" s="14"/>
    </row>
    <row r="219" spans="1:6" x14ac:dyDescent="0.25">
      <c r="D219" s="13"/>
      <c r="E219" s="14"/>
    </row>
    <row r="220" spans="1:6" x14ac:dyDescent="0.25">
      <c r="D220" s="15"/>
      <c r="E220" s="13"/>
      <c r="F220" s="14"/>
    </row>
    <row r="221" spans="1:6" x14ac:dyDescent="0.25">
      <c r="A221" s="12"/>
      <c r="D221" s="15"/>
      <c r="E221" s="13"/>
      <c r="F221" s="14"/>
    </row>
    <row r="222" spans="1:6" x14ac:dyDescent="0.25">
      <c r="A222" s="13"/>
      <c r="B222" s="13"/>
      <c r="C222" s="13"/>
      <c r="D222" s="15"/>
      <c r="E222" s="13"/>
      <c r="F222" s="14"/>
    </row>
    <row r="223" spans="1:6" x14ac:dyDescent="0.25">
      <c r="A223" s="13"/>
      <c r="C223" s="13"/>
      <c r="D223" s="15"/>
      <c r="E223" s="13"/>
      <c r="F223" s="14"/>
    </row>
    <row r="224" spans="1:6" x14ac:dyDescent="0.25">
      <c r="A224" s="15"/>
      <c r="B224" s="15"/>
      <c r="C224" s="15"/>
      <c r="D224" s="15"/>
      <c r="E224" s="13"/>
      <c r="F224" s="14"/>
    </row>
    <row r="225" spans="1:6" x14ac:dyDescent="0.25">
      <c r="A225" s="15"/>
      <c r="B225" s="15"/>
      <c r="C225" s="15"/>
      <c r="D225" s="15"/>
      <c r="E225" s="13"/>
      <c r="F225" s="14"/>
    </row>
    <row r="226" spans="1:6" x14ac:dyDescent="0.25">
      <c r="A226" s="15"/>
      <c r="B226" s="15"/>
      <c r="C226" s="15"/>
      <c r="D226" s="15"/>
      <c r="E226" s="13"/>
      <c r="F226" s="14"/>
    </row>
    <row r="227" spans="1:6" ht="15.75" thickBot="1" x14ac:dyDescent="0.3">
      <c r="A227" s="47" t="s">
        <v>44</v>
      </c>
      <c r="B227" s="48" t="s">
        <v>31</v>
      </c>
      <c r="C227" s="15"/>
      <c r="D227" s="13"/>
      <c r="E227" s="13"/>
    </row>
    <row r="228" spans="1:6" ht="17.25" thickBot="1" x14ac:dyDescent="0.3">
      <c r="A228" s="53" t="s">
        <v>7</v>
      </c>
      <c r="B228" s="54">
        <v>21</v>
      </c>
      <c r="C228" s="15"/>
    </row>
    <row r="229" spans="1:6" ht="17.25" thickBot="1" x14ac:dyDescent="0.3">
      <c r="A229" s="55" t="s">
        <v>8</v>
      </c>
      <c r="B229" s="56">
        <v>29</v>
      </c>
      <c r="C229" s="15"/>
    </row>
    <row r="230" spans="1:6" ht="17.25" thickBot="1" x14ac:dyDescent="0.3">
      <c r="A230" s="53" t="s">
        <v>47</v>
      </c>
      <c r="B230" s="54"/>
      <c r="C230" s="15"/>
    </row>
    <row r="231" spans="1:6" x14ac:dyDescent="0.25">
      <c r="A231" s="13"/>
      <c r="B231" s="13"/>
      <c r="C231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2023-01-16T19:42:32Z</dcterms:modified>
</cp:coreProperties>
</file>